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6FE4CFC6-3479-430D-948A-AA4C73CBE1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Kerosene'!$A$4:$BW$56</definedName>
    <definedName name="_xlnm._FilterDatabase" localSheetId="0" hidden="1">'Litre of Kerosene'!$A$3:$BW$54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42" i="1" l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BX31" i="1"/>
  <c r="BW31" i="1"/>
  <c r="BX30" i="1"/>
  <c r="BW30" i="1"/>
  <c r="BX29" i="1"/>
  <c r="BW29" i="1"/>
  <c r="BX28" i="1"/>
  <c r="BW28" i="1"/>
  <c r="BX27" i="1"/>
  <c r="BW27" i="1"/>
  <c r="BX26" i="1"/>
  <c r="BW26" i="1"/>
  <c r="BX25" i="1"/>
  <c r="BW25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X18" i="1"/>
  <c r="BW18" i="1"/>
  <c r="BX17" i="1"/>
  <c r="BW17" i="1"/>
  <c r="BX16" i="1"/>
  <c r="BW16" i="1"/>
  <c r="BX15" i="1"/>
  <c r="BW15" i="1"/>
  <c r="BX14" i="1"/>
  <c r="BW14" i="1"/>
  <c r="BX13" i="1"/>
  <c r="BW13" i="1"/>
  <c r="BX12" i="1"/>
  <c r="BW12" i="1"/>
  <c r="BX11" i="1"/>
  <c r="BW11" i="1"/>
  <c r="BX10" i="1"/>
  <c r="BW10" i="1"/>
  <c r="BX9" i="1"/>
  <c r="BW9" i="1"/>
  <c r="BX8" i="1"/>
  <c r="BW8" i="1"/>
  <c r="BX7" i="1"/>
  <c r="BW7" i="1"/>
  <c r="BX6" i="1"/>
  <c r="BW6" i="1"/>
  <c r="BX5" i="1"/>
  <c r="BW5" i="1"/>
  <c r="BX42" i="2"/>
  <c r="BW42" i="2"/>
  <c r="BX41" i="2"/>
  <c r="BW41" i="2"/>
  <c r="BX40" i="2"/>
  <c r="BW40" i="2"/>
  <c r="BX39" i="2"/>
  <c r="BW39" i="2"/>
  <c r="BX38" i="2"/>
  <c r="BW38" i="2"/>
  <c r="BX37" i="2"/>
  <c r="BW37" i="2"/>
  <c r="BX36" i="2"/>
  <c r="BW36" i="2"/>
  <c r="BX35" i="2"/>
  <c r="BW35" i="2"/>
  <c r="BX34" i="2"/>
  <c r="BW34" i="2"/>
  <c r="BX33" i="2"/>
  <c r="BW33" i="2"/>
  <c r="BX32" i="2"/>
  <c r="BW32" i="2"/>
  <c r="BX31" i="2"/>
  <c r="BW31" i="2"/>
  <c r="BX30" i="2"/>
  <c r="BW30" i="2"/>
  <c r="BX29" i="2"/>
  <c r="BW29" i="2"/>
  <c r="BX28" i="2"/>
  <c r="BW28" i="2"/>
  <c r="BX27" i="2"/>
  <c r="BW27" i="2"/>
  <c r="BX26" i="2"/>
  <c r="BW26" i="2"/>
  <c r="BX25" i="2"/>
  <c r="BW25" i="2"/>
  <c r="BX24" i="2"/>
  <c r="BW24" i="2"/>
  <c r="BX23" i="2"/>
  <c r="BW23" i="2"/>
  <c r="BX22" i="2"/>
  <c r="BW22" i="2"/>
  <c r="BX21" i="2"/>
  <c r="BW21" i="2"/>
  <c r="BX20" i="2"/>
  <c r="BW20" i="2"/>
  <c r="BX19" i="2"/>
  <c r="BW19" i="2"/>
  <c r="BX18" i="2"/>
  <c r="BW18" i="2"/>
  <c r="BX17" i="2"/>
  <c r="BW17" i="2"/>
  <c r="BX16" i="2"/>
  <c r="BW16" i="2"/>
  <c r="BX15" i="2"/>
  <c r="BW15" i="2"/>
  <c r="BX14" i="2"/>
  <c r="BW14" i="2"/>
  <c r="BX13" i="2"/>
  <c r="BW13" i="2"/>
  <c r="BX12" i="2"/>
  <c r="BW12" i="2"/>
  <c r="BX11" i="2"/>
  <c r="BW11" i="2"/>
  <c r="BX10" i="2"/>
  <c r="BW10" i="2"/>
  <c r="BX9" i="2"/>
  <c r="BW9" i="2"/>
  <c r="BX8" i="2"/>
  <c r="BW8" i="2"/>
  <c r="BX7" i="2"/>
  <c r="BW7" i="2"/>
  <c r="BX6" i="2"/>
  <c r="BW6" i="2"/>
  <c r="BX5" i="2"/>
  <c r="BW5" i="2"/>
  <c r="BU44" i="1"/>
  <c r="BV44" i="1"/>
  <c r="BU44" i="2"/>
  <c r="BV44" i="2"/>
  <c r="BU43" i="1"/>
  <c r="BV43" i="1"/>
  <c r="BU43" i="2"/>
  <c r="BV43" i="2"/>
  <c r="BU42" i="1"/>
  <c r="BV42" i="1"/>
  <c r="BU42" i="2"/>
  <c r="BV42" i="2"/>
  <c r="BT42" i="2"/>
  <c r="BT42" i="1"/>
  <c r="BS42" i="2"/>
  <c r="BS42" i="1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T43" i="2" l="1"/>
  <c r="BT43" i="1"/>
  <c r="BS43" i="2"/>
  <c r="BS43" i="1"/>
  <c r="BR43" i="2"/>
  <c r="BQ43" i="2"/>
  <c r="BR43" i="1"/>
  <c r="BQ43" i="1"/>
  <c r="BP43" i="2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T44" i="2" s="1"/>
  <c r="BH42" i="1"/>
  <c r="BT44" i="1" s="1"/>
  <c r="BI43" i="2" l="1"/>
  <c r="BL43" i="1"/>
  <c r="BJ43" i="1"/>
  <c r="BJ43" i="2"/>
  <c r="BI43" i="1"/>
  <c r="BK43" i="2"/>
  <c r="BK43" i="1"/>
  <c r="BE42" i="2"/>
  <c r="BQ44" i="2" s="1"/>
  <c r="BF42" i="2"/>
  <c r="BR44" i="2" s="1"/>
  <c r="BG42" i="2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AT43" i="2" l="1"/>
  <c r="AH44" i="1"/>
  <c r="BH43" i="2"/>
  <c r="BS44" i="2"/>
  <c r="BH43" i="1"/>
  <c r="BS44" i="1"/>
  <c r="BF43" i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<sst xmlns="http://schemas.openxmlformats.org/spreadsheetml/2006/main" count="255" uniqueCount="51">
  <si>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</si>
  <si>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</si>
  <si>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</si>
  <si>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</si>
  <si>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</si>
  <si>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</si>
  <si>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</si>
  <si>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</si>
  <si>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</si>
  <si>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</si>
  <si>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</si>
  <si>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</si>
  <si>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</si>
  <si>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</si>
  <si>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</si>
  <si>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</si>
  <si>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</si>
  <si>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</si>
  <si>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</si>
  <si>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</si>
  <si>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</si>
  <si>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</si>
  <si>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</si>
  <si>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</si>
  <si>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</si>
  <si>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</si>
  <si>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</si>
  <si>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</si>
  <si>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</si>
  <si>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</si>
  <si>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</si>
  <si>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</si>
  <si>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</si>
  <si>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</si>
  <si>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</si>
  <si>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</si>
  <si>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</si>
  <si>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</si>
  <si>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</si>
  <si>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</si>
  <si>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</si>
  <si>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</si>
  <si>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</si>
  <si>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</si>
  <si>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</si>
  <si>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</si>
  <si>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</si>
  <si>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FEBRUARY 2020</t>
  </si>
  <si>
    <t>STATES WITH THE LOWEST AVERAGE PRICES IN FEBRUARY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</si>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</sst>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204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89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2" fontId="30" fillId="0" borderId="2" xfId="3" applyNumberFormat="1" applyFont="1" applyFill="1" applyBorder="1" applyAlignment="1">
      <alignment horizontal="right" wrapText="1"/>
    </xf>
    <xf numFmtId="2" fontId="31" fillId="0" borderId="2" xfId="3" applyNumberFormat="1" applyFont="1" applyFill="1" applyBorder="1" applyAlignment="1">
      <alignment horizontal="right" wrapText="1"/>
    </xf>
    <xf numFmtId="2" fontId="30" fillId="0" borderId="2" xfId="5" applyNumberFormat="1" applyFont="1" applyFill="1" applyBorder="1" applyAlignment="1">
      <alignment horizontal="right" wrapText="1"/>
    </xf>
    <xf numFmtId="2" fontId="32" fillId="0" borderId="2" xfId="5" applyNumberFormat="1" applyFont="1" applyFill="1" applyBorder="1" applyAlignment="1">
      <alignment horizontal="right" wrapText="1"/>
    </xf>
    <xf numFmtId="0" fontId="33" fillId="0" borderId="7" xfId="0" applyFont="1" applyBorder="1"/>
    <xf numFmtId="0" fontId="34" fillId="4" borderId="7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2" fontId="35" fillId="4" borderId="0" xfId="0" applyNumberFormat="1" applyFont="1" applyFill="1" applyAlignment="1">
      <alignment horizontal="center" vertical="center" wrapText="1"/>
    </xf>
    <xf numFmtId="165" fontId="35" fillId="4" borderId="0" xfId="0" applyNumberFormat="1" applyFont="1" applyFill="1" applyAlignment="1">
      <alignment horizontal="right" vertical="center"/>
    </xf>
    <xf numFmtId="165" fontId="35" fillId="4" borderId="7" xfId="0" applyNumberFormat="1" applyFont="1" applyFill="1" applyBorder="1" applyAlignment="1">
      <alignment horizontal="right" vertical="center" wrapText="1"/>
    </xf>
    <xf numFmtId="0" fontId="33" fillId="0" borderId="7" xfId="0" applyFont="1" applyBorder="1" applyAlignment="1">
      <alignment horizontal="center"/>
    </xf>
    <xf numFmtId="0" fontId="36" fillId="0" borderId="7" xfId="0" applyFont="1" applyBorder="1"/>
    <xf numFmtId="0" fontId="36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X72"/>
  <sheetViews>
    <sheetView tabSelected="1" zoomScale="98" zoomScaleNormal="98" workbookViewId="0">
      <pane xSplit="1" ySplit="4" topLeftCell="B39" activePane="bottomRight" state="frozen"/>
      <selection activeCell="BW28" sqref="BW1:BX1048576"/>
      <selection pane="topRight" activeCell="BW28" sqref="BW1:BX1048576"/>
      <selection pane="bottomLeft" activeCell="BW28" sqref="BW1:BX1048576"/>
      <selection pane="bottomRight" activeCell="BW28" sqref="BW1:BX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4" max="74" width="10" bestFit="1" customWidth="1"/>
    <col min="75" max="76" width="29" style="86" customWidth="1"/>
  </cols>
  <sheetData>
    <row r="2" spans="1:76" x14ac:dyDescent="0.25">
      <c r="BW2" s="80"/>
      <c r="BX2" s="80"/>
    </row>
    <row r="3" spans="1:76" ht="20.25" customHeight="1" x14ac:dyDescent="0.35">
      <c r="C3" s="13" t="s">
        <v>46</v>
      </c>
      <c r="BW3" s="81" t="s">
        <v>49</v>
      </c>
      <c r="BX3" s="81" t="s">
        <v>50</v>
      </c>
    </row>
    <row r="4" spans="1:76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1">
        <v>44256</v>
      </c>
      <c r="BU4" s="71">
        <v>44287</v>
      </c>
      <c r="BV4" s="71">
        <v>44317</v>
      </c>
      <c r="BW4" s="81"/>
      <c r="BX4" s="81"/>
    </row>
    <row r="5" spans="1:76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6">
        <v>380.39215686274508</v>
      </c>
      <c r="BU5" s="77">
        <v>384.44444444444451</v>
      </c>
      <c r="BV5" s="78">
        <v>421.969696969697</v>
      </c>
      <c r="BW5" s="82">
        <f>(BV5-BJ5)/BJ5*100</f>
        <v>8.8954056695992261</v>
      </c>
      <c r="BX5" s="82">
        <f>(BV5-BU5)/BU5*100</f>
        <v>9.7609038360483318</v>
      </c>
    </row>
    <row r="6" spans="1:76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6">
        <v>333.33333333333337</v>
      </c>
      <c r="BU6" s="77">
        <v>250</v>
      </c>
      <c r="BV6" s="78">
        <v>305.33333333333297</v>
      </c>
      <c r="BW6" s="82">
        <f t="shared" ref="BW6:BW42" si="0">(BV6-BJ6)/BJ6*100</f>
        <v>13.086419753086286</v>
      </c>
      <c r="BX6" s="82">
        <f t="shared" ref="BX6:BX42" si="1">(BV6-BU6)/BU6*100</f>
        <v>22.133333333333187</v>
      </c>
    </row>
    <row r="7" spans="1:76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6">
        <v>383.33333333333297</v>
      </c>
      <c r="BU7" s="77">
        <v>383.33333333333343</v>
      </c>
      <c r="BV7" s="78">
        <v>422.91666666666674</v>
      </c>
      <c r="BW7" s="82">
        <f t="shared" si="0"/>
        <v>14.044943820224729</v>
      </c>
      <c r="BX7" s="82">
        <f t="shared" si="1"/>
        <v>10.326086956521733</v>
      </c>
    </row>
    <row r="8" spans="1:76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6">
        <v>386.36363636363637</v>
      </c>
      <c r="BU8" s="77">
        <v>398.61111111111109</v>
      </c>
      <c r="BV8" s="78">
        <v>373.61111111111114</v>
      </c>
      <c r="BW8" s="82">
        <f t="shared" si="0"/>
        <v>24.537037037037049</v>
      </c>
      <c r="BX8" s="82">
        <f t="shared" si="1"/>
        <v>-6.2717770034843063</v>
      </c>
    </row>
    <row r="9" spans="1:76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6">
        <v>369.04761904761915</v>
      </c>
      <c r="BU9" s="77">
        <v>361.11111111111114</v>
      </c>
      <c r="BV9" s="78">
        <v>330.76923076923083</v>
      </c>
      <c r="BW9" s="82">
        <f t="shared" si="0"/>
        <v>-2.7149321266968309</v>
      </c>
      <c r="BX9" s="82">
        <f t="shared" si="1"/>
        <v>-8.402366863905316</v>
      </c>
    </row>
    <row r="10" spans="1:76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6">
        <v>382.222222222222</v>
      </c>
      <c r="BU10" s="77">
        <v>383.33333333333337</v>
      </c>
      <c r="BV10" s="78">
        <v>404.76190476190476</v>
      </c>
      <c r="BW10" s="82">
        <f t="shared" si="0"/>
        <v>47.683397683397651</v>
      </c>
      <c r="BX10" s="82">
        <f t="shared" si="1"/>
        <v>5.590062111801231</v>
      </c>
    </row>
    <row r="11" spans="1:76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6">
        <v>250.00000000000003</v>
      </c>
      <c r="BU11" s="77">
        <v>255.71428571428601</v>
      </c>
      <c r="BV11" s="78">
        <v>251.11111111111114</v>
      </c>
      <c r="BW11" s="82">
        <f t="shared" si="0"/>
        <v>1.8018018018017952</v>
      </c>
      <c r="BX11" s="82">
        <f t="shared" si="1"/>
        <v>-1.8001241464929614</v>
      </c>
    </row>
    <row r="12" spans="1:76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6">
        <v>448.1481481481481</v>
      </c>
      <c r="BU12" s="77">
        <v>452.16666666666703</v>
      </c>
      <c r="BV12" s="78">
        <v>421.42857142857144</v>
      </c>
      <c r="BW12" s="82">
        <f t="shared" si="0"/>
        <v>16.107871720116631</v>
      </c>
      <c r="BX12" s="82">
        <f t="shared" si="1"/>
        <v>-6.7979569269654743</v>
      </c>
    </row>
    <row r="13" spans="1:76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6">
        <v>384.84848484848482</v>
      </c>
      <c r="BU13" s="77">
        <v>357.57575757575762</v>
      </c>
      <c r="BV13" s="78">
        <v>362.50000000000006</v>
      </c>
      <c r="BW13" s="82">
        <f t="shared" si="0"/>
        <v>2.7559055118110249</v>
      </c>
      <c r="BX13" s="82">
        <f t="shared" si="1"/>
        <v>1.3771186440677998</v>
      </c>
    </row>
    <row r="14" spans="1:76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6">
        <v>363.88888888888891</v>
      </c>
      <c r="BU14" s="77">
        <v>398.88888888888891</v>
      </c>
      <c r="BV14" s="78">
        <v>386.66666666666669</v>
      </c>
      <c r="BW14" s="82">
        <f t="shared" si="0"/>
        <v>10.541989279332828</v>
      </c>
      <c r="BX14" s="82">
        <f t="shared" si="1"/>
        <v>-3.0640668523676893</v>
      </c>
    </row>
    <row r="15" spans="1:76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6">
        <v>336.30555555555998</v>
      </c>
      <c r="BU15" s="77">
        <v>353.84615384615387</v>
      </c>
      <c r="BV15" s="78">
        <v>325.59523809523813</v>
      </c>
      <c r="BW15" s="82">
        <f t="shared" si="0"/>
        <v>-14.338511651215208</v>
      </c>
      <c r="BX15" s="82">
        <f t="shared" si="1"/>
        <v>-7.9839544513457508</v>
      </c>
    </row>
    <row r="16" spans="1:76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6">
        <v>450</v>
      </c>
      <c r="BU16" s="77">
        <v>468.33333333333337</v>
      </c>
      <c r="BV16" s="78">
        <v>477.08333333333337</v>
      </c>
      <c r="BW16" s="82">
        <f t="shared" si="0"/>
        <v>21.808510638297861</v>
      </c>
      <c r="BX16" s="82">
        <f t="shared" si="1"/>
        <v>1.8683274021352312</v>
      </c>
    </row>
    <row r="17" spans="1:76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6">
        <v>332.77777777777789</v>
      </c>
      <c r="BU17" s="77">
        <v>398.61111111111109</v>
      </c>
      <c r="BV17" s="78">
        <v>384.52380952380952</v>
      </c>
      <c r="BW17" s="82">
        <f t="shared" si="0"/>
        <v>2.0644095788718078E-2</v>
      </c>
      <c r="BX17" s="82">
        <f t="shared" si="1"/>
        <v>-3.5340965654554455</v>
      </c>
    </row>
    <row r="18" spans="1:76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6">
        <v>333.33333333333337</v>
      </c>
      <c r="BU18" s="77">
        <v>370.23809523809501</v>
      </c>
      <c r="BV18" s="78">
        <v>371.35416666666674</v>
      </c>
      <c r="BW18" s="82">
        <f t="shared" si="0"/>
        <v>10.75475146198832</v>
      </c>
      <c r="BX18" s="82">
        <f t="shared" si="1"/>
        <v>0.30144694533770194</v>
      </c>
    </row>
    <row r="19" spans="1:76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6">
        <v>447.54901960784315</v>
      </c>
      <c r="BU19" s="77">
        <v>423.95833333333331</v>
      </c>
      <c r="BV19" s="78">
        <v>464.44444444444451</v>
      </c>
      <c r="BW19" s="82">
        <f t="shared" si="0"/>
        <v>21.452784503632003</v>
      </c>
      <c r="BX19" s="82">
        <f t="shared" si="1"/>
        <v>9.549549549549571</v>
      </c>
    </row>
    <row r="20" spans="1:76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6">
        <v>395.23809523809524</v>
      </c>
      <c r="BU20" s="77">
        <v>383.33333333333326</v>
      </c>
      <c r="BV20" s="78">
        <v>385.18518518518516</v>
      </c>
      <c r="BW20" s="82">
        <f t="shared" si="0"/>
        <v>24.331271107923104</v>
      </c>
      <c r="BX20" s="82">
        <f t="shared" si="1"/>
        <v>0.48309178743962738</v>
      </c>
    </row>
    <row r="21" spans="1:76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6">
        <v>398.61111111111114</v>
      </c>
      <c r="BU21" s="77">
        <v>380.30303030303025</v>
      </c>
      <c r="BV21" s="78">
        <v>369.99999999999989</v>
      </c>
      <c r="BW21" s="82">
        <f t="shared" si="0"/>
        <v>-5.9668508287293447</v>
      </c>
      <c r="BX21" s="82">
        <f t="shared" si="1"/>
        <v>-2.7091633466135634</v>
      </c>
    </row>
    <row r="22" spans="1:76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6">
        <v>350.00000000000006</v>
      </c>
      <c r="BU22" s="77">
        <v>328.33333333333343</v>
      </c>
      <c r="BV22" s="78">
        <v>326.1904761904762</v>
      </c>
      <c r="BW22" s="82">
        <f t="shared" si="0"/>
        <v>8.9896579156723462</v>
      </c>
      <c r="BX22" s="82">
        <f t="shared" si="1"/>
        <v>-0.65264684554027108</v>
      </c>
    </row>
    <row r="23" spans="1:76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6">
        <v>340.27777777777789</v>
      </c>
      <c r="BU23" s="77">
        <v>347.27272727272702</v>
      </c>
      <c r="BV23" s="78">
        <v>384.72222222222234</v>
      </c>
      <c r="BW23" s="82">
        <f t="shared" si="0"/>
        <v>19.51429980276135</v>
      </c>
      <c r="BX23" s="82">
        <f t="shared" si="1"/>
        <v>10.783885980221172</v>
      </c>
    </row>
    <row r="24" spans="1:76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6">
        <v>384.75</v>
      </c>
      <c r="BU24" s="77">
        <v>393.33333333333297</v>
      </c>
      <c r="BV24" s="78">
        <v>332.40740740740739</v>
      </c>
      <c r="BW24" s="82">
        <f t="shared" si="0"/>
        <v>9.6601756395570764</v>
      </c>
      <c r="BX24" s="82">
        <f t="shared" si="1"/>
        <v>-15.489642184557365</v>
      </c>
    </row>
    <row r="25" spans="1:76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6">
        <v>318.33333333333337</v>
      </c>
      <c r="BU25" s="77">
        <v>332.72727272727298</v>
      </c>
      <c r="BV25" s="78">
        <v>345.23809523809524</v>
      </c>
      <c r="BW25" s="82">
        <f t="shared" si="0"/>
        <v>5.3268765133171572</v>
      </c>
      <c r="BX25" s="82">
        <f t="shared" si="1"/>
        <v>3.7600832682799132</v>
      </c>
    </row>
    <row r="26" spans="1:76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6">
        <v>365.33333333333297</v>
      </c>
      <c r="BU26" s="77">
        <v>305.5555555555556</v>
      </c>
      <c r="BV26" s="78">
        <v>350.00000000000011</v>
      </c>
      <c r="BW26" s="82">
        <f t="shared" si="0"/>
        <v>13.953488372093032</v>
      </c>
      <c r="BX26" s="82">
        <f t="shared" si="1"/>
        <v>14.545454545454566</v>
      </c>
    </row>
    <row r="27" spans="1:76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6">
        <v>338.88888888888891</v>
      </c>
      <c r="BU27" s="77">
        <v>345.83333333333337</v>
      </c>
      <c r="BV27" s="78">
        <v>355.5555555555556</v>
      </c>
      <c r="BW27" s="82">
        <f t="shared" si="0"/>
        <v>16.171617161716185</v>
      </c>
      <c r="BX27" s="82">
        <f t="shared" si="1"/>
        <v>2.8112449799196804</v>
      </c>
    </row>
    <row r="28" spans="1:76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6">
        <v>348.4848484848485</v>
      </c>
      <c r="BU28" s="77">
        <v>315.47619047619048</v>
      </c>
      <c r="BV28" s="78">
        <v>364.58333333333331</v>
      </c>
      <c r="BW28" s="82">
        <f t="shared" si="0"/>
        <v>-1.2096774193548563</v>
      </c>
      <c r="BX28" s="82">
        <f t="shared" si="1"/>
        <v>15.566037735849047</v>
      </c>
    </row>
    <row r="29" spans="1:76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6">
        <v>350.00000000000006</v>
      </c>
      <c r="BU29" s="77">
        <v>355</v>
      </c>
      <c r="BV29" s="78">
        <v>353.17460317460325</v>
      </c>
      <c r="BW29" s="82">
        <f t="shared" si="0"/>
        <v>7.2935503315250507</v>
      </c>
      <c r="BX29" s="82">
        <f t="shared" si="1"/>
        <v>-0.51419628884415525</v>
      </c>
    </row>
    <row r="30" spans="1:76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6">
        <v>358.71794871794901</v>
      </c>
      <c r="BU30" s="77">
        <v>375.64102564102569</v>
      </c>
      <c r="BV30" s="78">
        <v>340.85185185185185</v>
      </c>
      <c r="BW30" s="82">
        <f t="shared" si="0"/>
        <v>-5.0166102241574002</v>
      </c>
      <c r="BX30" s="82">
        <f t="shared" si="1"/>
        <v>-9.2612817595752883</v>
      </c>
    </row>
    <row r="31" spans="1:76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6">
        <v>339.58333333333343</v>
      </c>
      <c r="BU31" s="77">
        <v>315.15151515151524</v>
      </c>
      <c r="BV31" s="78">
        <v>312.50000000000006</v>
      </c>
      <c r="BW31" s="82">
        <f t="shared" si="0"/>
        <v>0.80645161290322565</v>
      </c>
      <c r="BX31" s="82">
        <f t="shared" si="1"/>
        <v>-0.84134615384616407</v>
      </c>
    </row>
    <row r="32" spans="1:76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6">
        <v>351.1904761904762</v>
      </c>
      <c r="BU32" s="77">
        <v>364.58333333333331</v>
      </c>
      <c r="BV32" s="78">
        <v>347.22222222222229</v>
      </c>
      <c r="BW32" s="82">
        <f t="shared" si="0"/>
        <v>7.0729319627999203</v>
      </c>
      <c r="BX32" s="82">
        <f t="shared" si="1"/>
        <v>-4.7619047619047397</v>
      </c>
    </row>
    <row r="33" spans="1:76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6">
        <v>340.19607843137254</v>
      </c>
      <c r="BU33" s="77">
        <v>367.85714285714283</v>
      </c>
      <c r="BV33" s="78">
        <v>344.4444444444444</v>
      </c>
      <c r="BW33" s="82">
        <f t="shared" si="0"/>
        <v>5.9829059829059696</v>
      </c>
      <c r="BX33" s="82">
        <f t="shared" si="1"/>
        <v>-6.3646170442286998</v>
      </c>
    </row>
    <row r="34" spans="1:76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6">
        <v>326.85185185185185</v>
      </c>
      <c r="BU34" s="77">
        <v>349.12280701754378</v>
      </c>
      <c r="BV34" s="78">
        <v>376.66666666666703</v>
      </c>
      <c r="BW34" s="82">
        <f t="shared" si="0"/>
        <v>17.492354740061284</v>
      </c>
      <c r="BX34" s="82">
        <f t="shared" si="1"/>
        <v>7.8894472361810326</v>
      </c>
    </row>
    <row r="35" spans="1:76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6">
        <v>331.57894736842104</v>
      </c>
      <c r="BU35" s="77">
        <v>322.22222222222229</v>
      </c>
      <c r="BV35" s="78">
        <v>332.35294117647061</v>
      </c>
      <c r="BW35" s="82">
        <f t="shared" si="0"/>
        <v>11.819681143485457</v>
      </c>
      <c r="BX35" s="82">
        <f t="shared" si="1"/>
        <v>3.1440162271805137</v>
      </c>
    </row>
    <row r="36" spans="1:76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6">
        <v>392.59259259259261</v>
      </c>
      <c r="BU36" s="77">
        <v>392.59259259259261</v>
      </c>
      <c r="BV36" s="78">
        <v>391.66666666666669</v>
      </c>
      <c r="BW36" s="82">
        <f t="shared" si="0"/>
        <v>13.44827586206895</v>
      </c>
      <c r="BX36" s="82">
        <f t="shared" si="1"/>
        <v>-0.23584905660377306</v>
      </c>
    </row>
    <row r="37" spans="1:76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6">
        <v>325.87301587301602</v>
      </c>
      <c r="BU37" s="77">
        <v>357.89473684210498</v>
      </c>
      <c r="BV37" s="78">
        <v>307.01754385964921</v>
      </c>
      <c r="BW37" s="82">
        <f t="shared" si="0"/>
        <v>5.5647715276730665</v>
      </c>
      <c r="BX37" s="82">
        <f t="shared" si="1"/>
        <v>-14.215686274509713</v>
      </c>
    </row>
    <row r="38" spans="1:76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6">
        <v>333.33333333333343</v>
      </c>
      <c r="BU38" s="77">
        <v>333.33333333333343</v>
      </c>
      <c r="BV38" s="78">
        <v>369.04761904761915</v>
      </c>
      <c r="BW38" s="82">
        <f t="shared" si="0"/>
        <v>10.714285714285714</v>
      </c>
      <c r="BX38" s="82">
        <f t="shared" si="1"/>
        <v>10.714285714285714</v>
      </c>
    </row>
    <row r="39" spans="1:76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6">
        <v>466.66666666666663</v>
      </c>
      <c r="BU39" s="77">
        <v>478.88888888888903</v>
      </c>
      <c r="BV39" s="78">
        <v>437.03703703703707</v>
      </c>
      <c r="BW39" s="82">
        <f t="shared" si="0"/>
        <v>9.7674418604651692</v>
      </c>
      <c r="BX39" s="82">
        <f t="shared" si="1"/>
        <v>-8.7393658159319614</v>
      </c>
    </row>
    <row r="40" spans="1:76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6">
        <v>296.4285714285715</v>
      </c>
      <c r="BU40" s="77">
        <v>290.27777777777783</v>
      </c>
      <c r="BV40" s="78">
        <v>298.14814814814798</v>
      </c>
      <c r="BW40" s="82">
        <f t="shared" si="0"/>
        <v>-16.264775413711632</v>
      </c>
      <c r="BX40" s="82">
        <f t="shared" si="1"/>
        <v>2.7113237639552676</v>
      </c>
    </row>
    <row r="41" spans="1:76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6">
        <v>333.33333333333337</v>
      </c>
      <c r="BU41" s="77">
        <v>344.28571428571399</v>
      </c>
      <c r="BV41" s="78">
        <v>321.42857142857144</v>
      </c>
      <c r="BW41" s="82">
        <f t="shared" si="0"/>
        <v>14.635364635364647</v>
      </c>
      <c r="BX41" s="82">
        <f t="shared" si="1"/>
        <v>-6.6390041493775085</v>
      </c>
    </row>
    <row r="42" spans="1:76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V42" si="22">AVERAGE(BQ5:BQ41)</f>
        <v>352.79136861136845</v>
      </c>
      <c r="BR42" s="14">
        <f t="shared" si="22"/>
        <v>350.54675534771684</v>
      </c>
      <c r="BS42" s="14">
        <f t="shared" si="22"/>
        <v>355.79528305186199</v>
      </c>
      <c r="BT42" s="14">
        <f t="shared" si="22"/>
        <v>361.29208234084416</v>
      </c>
      <c r="BU42" s="14">
        <f t="shared" si="22"/>
        <v>362.68067996357479</v>
      </c>
      <c r="BV42" s="14">
        <f t="shared" si="22"/>
        <v>363.50026691183808</v>
      </c>
      <c r="BW42" s="83">
        <f t="shared" si="0"/>
        <v>9.0330014993046657</v>
      </c>
      <c r="BX42" s="83">
        <f t="shared" si="1"/>
        <v>0.22598031644409808</v>
      </c>
    </row>
    <row r="43" spans="1:76" ht="15" customHeight="1" x14ac:dyDescent="0.25">
      <c r="A43" s="11" t="s">
        <v>44</v>
      </c>
      <c r="E43" s="14">
        <f>E42/D42*100-100</f>
        <v>7.5524922131515524</v>
      </c>
      <c r="F43" s="14">
        <f t="shared" ref="F43:AS43" si="23">F42/E42*100-100</f>
        <v>12.140921363290147</v>
      </c>
      <c r="G43" s="14">
        <f t="shared" si="23"/>
        <v>-4.9945461730845722</v>
      </c>
      <c r="H43" s="14">
        <f t="shared" si="23"/>
        <v>1.3108290224215011</v>
      </c>
      <c r="I43" s="14">
        <f t="shared" si="23"/>
        <v>13.841233912217078</v>
      </c>
      <c r="J43" s="14">
        <f t="shared" si="23"/>
        <v>-14.01623722496889</v>
      </c>
      <c r="K43" s="14">
        <f t="shared" si="23"/>
        <v>19.483947276998421</v>
      </c>
      <c r="L43" s="14">
        <f t="shared" si="23"/>
        <v>-16.764243847781174</v>
      </c>
      <c r="M43" s="14">
        <f t="shared" si="23"/>
        <v>-3.738053229139382E-2</v>
      </c>
      <c r="N43" s="14">
        <f t="shared" si="23"/>
        <v>4.1012665574236422</v>
      </c>
      <c r="O43" s="14">
        <f t="shared" si="23"/>
        <v>2.1823222231757313</v>
      </c>
      <c r="P43" s="14">
        <f t="shared" si="23"/>
        <v>30.655037197236396</v>
      </c>
      <c r="Q43" s="14">
        <f t="shared" si="23"/>
        <v>-3.8993359553723366</v>
      </c>
      <c r="R43" s="14">
        <f t="shared" si="23"/>
        <v>-3.1905271691828716</v>
      </c>
      <c r="S43" s="14">
        <f t="shared" si="23"/>
        <v>1.4033088234866682</v>
      </c>
      <c r="T43" s="14">
        <f t="shared" si="23"/>
        <v>-3.3716008044298036</v>
      </c>
      <c r="U43" s="14">
        <f t="shared" si="23"/>
        <v>-18.031565582230456</v>
      </c>
      <c r="V43" s="14">
        <f t="shared" si="23"/>
        <v>87.119108591287386</v>
      </c>
      <c r="W43" s="14">
        <f t="shared" si="23"/>
        <v>-18.769048950226193</v>
      </c>
      <c r="X43" s="14">
        <f t="shared" si="23"/>
        <v>-11.59366430770217</v>
      </c>
      <c r="Y43" s="14">
        <f t="shared" si="23"/>
        <v>-9.8722827814000169</v>
      </c>
      <c r="Z43" s="14">
        <f t="shared" si="23"/>
        <v>8.0094914296793718</v>
      </c>
      <c r="AA43" s="14">
        <f t="shared" si="23"/>
        <v>-5.2831078271856029</v>
      </c>
      <c r="AB43" s="14">
        <f t="shared" si="23"/>
        <v>-2.3590127062510788</v>
      </c>
      <c r="AC43" s="14">
        <f t="shared" si="23"/>
        <v>-19.597389680120202</v>
      </c>
      <c r="AD43" s="14">
        <f t="shared" si="23"/>
        <v>17.276334033663929</v>
      </c>
      <c r="AE43" s="14">
        <f t="shared" si="23"/>
        <v>3.3871598215067706</v>
      </c>
      <c r="AF43" s="14">
        <f t="shared" si="23"/>
        <v>-2.3063243369887942</v>
      </c>
      <c r="AG43" s="14">
        <f t="shared" si="23"/>
        <v>8.794302176464285</v>
      </c>
      <c r="AH43" s="14">
        <f t="shared" si="23"/>
        <v>-0.61240065953927569</v>
      </c>
      <c r="AI43" s="14">
        <f t="shared" si="23"/>
        <v>-9.6484687358426413E-2</v>
      </c>
      <c r="AJ43" s="14">
        <f t="shared" si="23"/>
        <v>-6.7854631110225796</v>
      </c>
      <c r="AK43" s="14">
        <f t="shared" si="23"/>
        <v>3.5310404561180064</v>
      </c>
      <c r="AL43" s="14">
        <f t="shared" si="23"/>
        <v>0.6468447294279116</v>
      </c>
      <c r="AM43" s="14">
        <f t="shared" si="23"/>
        <v>-0.2196196171331195</v>
      </c>
      <c r="AN43" s="14">
        <f t="shared" si="23"/>
        <v>-1.0022122103510469</v>
      </c>
      <c r="AO43" s="14">
        <f t="shared" si="23"/>
        <v>4.2906229639763467</v>
      </c>
      <c r="AP43" s="14">
        <f t="shared" si="23"/>
        <v>2.953873560005178</v>
      </c>
      <c r="AQ43" s="14">
        <f t="shared" si="23"/>
        <v>6.1482068751701036</v>
      </c>
      <c r="AR43" s="14">
        <f t="shared" si="23"/>
        <v>-5.4606953067483488</v>
      </c>
      <c r="AS43" s="14">
        <f t="shared" si="23"/>
        <v>-2.5435388938032872</v>
      </c>
      <c r="AT43" s="14">
        <f t="shared" ref="AT43" si="24">AT42/AS42*100-100</f>
        <v>5.3459874780642451</v>
      </c>
      <c r="AU43" s="14">
        <f t="shared" ref="AU43" si="25">AU42/AT42*100-100</f>
        <v>-0.27481946219153031</v>
      </c>
      <c r="AV43" s="14">
        <f t="shared" ref="AV43" si="26">AV42/AU42*100-100</f>
        <v>-0.49147643791674511</v>
      </c>
      <c r="AW43" s="14">
        <f t="shared" ref="AW43:AX43" si="27">AW42/AV42*100-100</f>
        <v>4.0563421528184307</v>
      </c>
      <c r="AX43" s="14">
        <f t="shared" si="27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8">BA42/AZ42*100-100</f>
        <v>2.0917768782232145</v>
      </c>
      <c r="BB43" s="14">
        <f t="shared" si="28"/>
        <v>-1.2959078893208584</v>
      </c>
      <c r="BC43" s="14">
        <f t="shared" si="28"/>
        <v>1.9650061327192105</v>
      </c>
      <c r="BD43" s="14">
        <f t="shared" si="28"/>
        <v>-2.2097993428757974</v>
      </c>
      <c r="BE43" s="14">
        <f t="shared" si="28"/>
        <v>0.95933795056011206</v>
      </c>
      <c r="BF43" s="14">
        <f t="shared" si="28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9">BI42/BH42*100-100</f>
        <v>2.4438675217512582</v>
      </c>
      <c r="BJ43" s="14">
        <f t="shared" ref="BJ43:BN43" si="30">BJ42/BI42*100-100</f>
        <v>-2.6125088602284734</v>
      </c>
      <c r="BK43" s="14">
        <f t="shared" si="30"/>
        <v>0.20693594340679056</v>
      </c>
      <c r="BL43" s="14">
        <f t="shared" si="30"/>
        <v>0.43942871224231794</v>
      </c>
      <c r="BM43" s="14">
        <f t="shared" si="30"/>
        <v>3.2754889198744621</v>
      </c>
      <c r="BN43" s="14">
        <f t="shared" si="30"/>
        <v>0.41672488357306747</v>
      </c>
      <c r="BO43" s="14">
        <f t="shared" ref="BO43:BS43" si="31">BO42/BN42*100-100</f>
        <v>1.4231449823758737</v>
      </c>
      <c r="BP43" s="14">
        <f t="shared" si="31"/>
        <v>0.12698462438196145</v>
      </c>
      <c r="BQ43" s="14">
        <f t="shared" si="31"/>
        <v>-0.16619009472934465</v>
      </c>
      <c r="BR43" s="14">
        <f t="shared" si="31"/>
        <v>-0.63624381528569529</v>
      </c>
      <c r="BS43" s="14">
        <f t="shared" si="31"/>
        <v>1.4972404177408407</v>
      </c>
      <c r="BT43" s="14">
        <f>BT42/BS42*100-100</f>
        <v>1.5449331542096303</v>
      </c>
      <c r="BU43" s="14">
        <f t="shared" ref="BU43:BV43" si="32">BU42/BT42*100-100</f>
        <v>0.38434211282290676</v>
      </c>
      <c r="BV43" s="14">
        <f t="shared" si="32"/>
        <v>0.22598031644409389</v>
      </c>
      <c r="BW43" s="84"/>
      <c r="BX43" s="84"/>
    </row>
    <row r="44" spans="1:76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3">P42/D42*100-100</f>
        <v>57.007393479165984</v>
      </c>
      <c r="Q44" s="14">
        <f t="shared" si="33"/>
        <v>40.289773512277236</v>
      </c>
      <c r="R44" s="14">
        <f t="shared" si="33"/>
        <v>21.109928937361303</v>
      </c>
      <c r="S44" s="14">
        <f t="shared" si="33"/>
        <v>29.265710871711349</v>
      </c>
      <c r="T44" s="14">
        <f t="shared" si="33"/>
        <v>23.291249641699281</v>
      </c>
      <c r="U44" s="14">
        <f t="shared" si="33"/>
        <v>-11.227326310138153</v>
      </c>
      <c r="V44" s="14">
        <f t="shared" si="33"/>
        <v>93.188376874986886</v>
      </c>
      <c r="W44" s="14">
        <f t="shared" si="33"/>
        <v>31.338777659702515</v>
      </c>
      <c r="X44" s="14">
        <f t="shared" si="33"/>
        <v>39.497502082705694</v>
      </c>
      <c r="Y44" s="14">
        <f t="shared" si="33"/>
        <v>25.772928794373399</v>
      </c>
      <c r="Z44" s="14">
        <f t="shared" si="33"/>
        <v>30.494762685793688</v>
      </c>
      <c r="AA44" s="14">
        <f t="shared" si="33"/>
        <v>20.960828619962271</v>
      </c>
      <c r="AB44" s="14">
        <f t="shared" si="33"/>
        <v>-9.6036786358750845</v>
      </c>
      <c r="AC44" s="14">
        <f t="shared" si="33"/>
        <v>-24.369927375161865</v>
      </c>
      <c r="AD44" s="14">
        <f t="shared" si="33"/>
        <v>-8.3806842369527459</v>
      </c>
      <c r="AE44" s="14">
        <f t="shared" si="33"/>
        <v>-6.5882469573090532</v>
      </c>
      <c r="AF44" s="14">
        <f t="shared" si="33"/>
        <v>-5.5584322948785001</v>
      </c>
      <c r="AG44" s="14">
        <f t="shared" si="33"/>
        <v>25.349526655136373</v>
      </c>
      <c r="AH44" s="14">
        <f t="shared" si="33"/>
        <v>-33.421078015454114</v>
      </c>
      <c r="AI44" s="14">
        <f t="shared" si="33"/>
        <v>-18.116576673999546</v>
      </c>
      <c r="AJ44" s="14">
        <f t="shared" si="33"/>
        <v>-13.663140492744063</v>
      </c>
      <c r="AK44" s="14">
        <f t="shared" si="33"/>
        <v>-0.82357380893243715</v>
      </c>
      <c r="AL44" s="14">
        <f t="shared" si="33"/>
        <v>-7.5840999198603924</v>
      </c>
      <c r="AM44" s="14">
        <f t="shared" si="33"/>
        <v>-2.643620880246317</v>
      </c>
      <c r="AN44" s="14">
        <f t="shared" si="33"/>
        <v>-1.2907752451308454</v>
      </c>
      <c r="AO44" s="14">
        <f t="shared" si="33"/>
        <v>28.036222966148216</v>
      </c>
      <c r="AP44" s="14">
        <f t="shared" si="33"/>
        <v>12.399702966274845</v>
      </c>
      <c r="AQ44" s="14">
        <f t="shared" si="33"/>
        <v>15.401438087381351</v>
      </c>
      <c r="AR44" s="14">
        <f t="shared" si="33"/>
        <v>11.675312074608499</v>
      </c>
      <c r="AS44" s="14">
        <f t="shared" si="33"/>
        <v>3.7230718833640708E-2</v>
      </c>
      <c r="AT44" s="14">
        <f t="shared" ref="AT44" si="34">AT42/AH42*100-100</f>
        <v>6.0345649213828807</v>
      </c>
      <c r="AU44" s="14">
        <f t="shared" ref="AU44" si="35">AU42/AI42*100-100</f>
        <v>5.8452857934101985</v>
      </c>
      <c r="AV44" s="14">
        <f t="shared" ref="AV44" si="36">AV42/AJ42*100-100</f>
        <v>12.992119757604655</v>
      </c>
      <c r="AW44" s="14">
        <f t="shared" ref="AW44:AX44" si="37">AW42/AK42*100-100</f>
        <v>13.565425617962617</v>
      </c>
      <c r="AX44" s="14">
        <f t="shared" si="37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8">BA42/AO42*100-100</f>
        <v>11.737109548955218</v>
      </c>
      <c r="BB44" s="14">
        <f t="shared" si="38"/>
        <v>7.1247692946014354</v>
      </c>
      <c r="BC44" s="14">
        <f t="shared" si="38"/>
        <v>2.9030831480323371</v>
      </c>
      <c r="BD44" s="14">
        <f t="shared" si="38"/>
        <v>6.4415819635399032</v>
      </c>
      <c r="BE44" s="14">
        <f t="shared" si="38"/>
        <v>10.267410938913855</v>
      </c>
      <c r="BF44" s="14">
        <f t="shared" si="38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9">BI42/AW42*100-100</f>
        <v>8.2412379338687032</v>
      </c>
      <c r="BJ44" s="14">
        <f t="shared" ref="BJ44:BN44" si="40">BJ42/AX42*100-100</f>
        <v>5.5333658539064885</v>
      </c>
      <c r="BK44" s="14">
        <f t="shared" si="40"/>
        <v>5.5771893938942441</v>
      </c>
      <c r="BL44" s="14">
        <f t="shared" si="40"/>
        <v>6.1747719115474666</v>
      </c>
      <c r="BM44" s="14">
        <f t="shared" si="40"/>
        <v>7.405824596438876</v>
      </c>
      <c r="BN44" s="14">
        <f t="shared" si="40"/>
        <v>9.2694427228007896</v>
      </c>
      <c r="BO44" s="14">
        <f t="shared" ref="BO44:BS44" si="41">BO42/BC42*100-100</f>
        <v>8.6887644276013418</v>
      </c>
      <c r="BP44" s="14">
        <f t="shared" si="41"/>
        <v>11.285979285826215</v>
      </c>
      <c r="BQ44" s="14">
        <f t="shared" si="41"/>
        <v>10.045326432149238</v>
      </c>
      <c r="BR44" s="14">
        <f t="shared" si="41"/>
        <v>8.3061548650969996</v>
      </c>
      <c r="BS44" s="14">
        <f t="shared" si="41"/>
        <v>8.8275661028763324</v>
      </c>
      <c r="BT44" s="14">
        <f>BT42/BH42*100-100</f>
        <v>8.1187015600906847</v>
      </c>
      <c r="BU44" s="14">
        <f t="shared" ref="BU44:BV44" si="42">BU42/BI42*100-100</f>
        <v>5.9450896257689863</v>
      </c>
      <c r="BV44" s="14">
        <f t="shared" si="42"/>
        <v>9.0330014993046603</v>
      </c>
      <c r="BW44" s="85"/>
      <c r="BX44" s="85"/>
    </row>
    <row r="46" spans="1:76" ht="15" customHeight="1" x14ac:dyDescent="0.25">
      <c r="A46" s="12" t="s">
        <v>47</v>
      </c>
      <c r="BW46" s="87"/>
      <c r="BX46" s="87"/>
    </row>
    <row r="47" spans="1:76" ht="15" customHeight="1" x14ac:dyDescent="0.25">
      <c r="A47" s="4" t="s">
        <v>17</v>
      </c>
      <c r="B47" s="64">
        <v>477.08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W47"/>
      <c r="BX47"/>
    </row>
    <row r="48" spans="1:76" ht="15" customHeight="1" x14ac:dyDescent="0.25">
      <c r="A48" t="s">
        <v>20</v>
      </c>
      <c r="B48">
        <v>464.44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W48"/>
      <c r="BX48"/>
    </row>
    <row r="49" spans="1:76" ht="15" customHeight="1" x14ac:dyDescent="0.25">
      <c r="A49" s="4" t="s">
        <v>39</v>
      </c>
      <c r="B49" s="64">
        <v>437.04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W49"/>
      <c r="BX49"/>
    </row>
    <row r="50" spans="1:76" ht="15" customHeight="1" x14ac:dyDescent="0.25">
      <c r="F50" s="5"/>
      <c r="BW50"/>
      <c r="BX50"/>
    </row>
    <row r="51" spans="1:76" ht="15" customHeight="1" x14ac:dyDescent="0.25">
      <c r="A51" s="12" t="s">
        <v>48</v>
      </c>
      <c r="BW51"/>
      <c r="BX51"/>
    </row>
    <row r="52" spans="1:76" ht="15" customHeight="1" x14ac:dyDescent="0.25">
      <c r="A52" s="4" t="s">
        <v>7</v>
      </c>
      <c r="B52" s="64">
        <v>305.33</v>
      </c>
      <c r="I52" s="4"/>
      <c r="J52" s="28"/>
      <c r="AD52" s="4"/>
      <c r="AE52" s="38"/>
      <c r="AH52" s="4"/>
      <c r="BW52"/>
      <c r="BX52"/>
    </row>
    <row r="53" spans="1:76" ht="15" customHeight="1" x14ac:dyDescent="0.25">
      <c r="A53" s="4" t="s">
        <v>40</v>
      </c>
      <c r="B53" s="64">
        <v>298.14999999999998</v>
      </c>
      <c r="I53" s="4"/>
      <c r="J53" s="28"/>
      <c r="AD53" s="4"/>
      <c r="AE53" s="38"/>
      <c r="AH53" s="4"/>
      <c r="AI53" s="22"/>
      <c r="BW53"/>
      <c r="BX53"/>
    </row>
    <row r="54" spans="1:76" ht="15" customHeight="1" x14ac:dyDescent="0.25">
      <c r="A54" s="4" t="s">
        <v>12</v>
      </c>
      <c r="B54" s="64">
        <v>251.11</v>
      </c>
      <c r="I54" s="4"/>
      <c r="J54" s="28"/>
      <c r="AD54" s="4"/>
      <c r="AE54" s="38"/>
      <c r="BW54"/>
      <c r="BX54"/>
    </row>
    <row r="55" spans="1:76" x14ac:dyDescent="0.25">
      <c r="BW55"/>
      <c r="BX55"/>
    </row>
    <row r="56" spans="1:76" x14ac:dyDescent="0.25">
      <c r="BW56"/>
      <c r="BX56"/>
    </row>
    <row r="57" spans="1:76" x14ac:dyDescent="0.25">
      <c r="BW57"/>
      <c r="BX57"/>
    </row>
    <row r="58" spans="1:76" x14ac:dyDescent="0.25">
      <c r="BW58"/>
      <c r="BX58"/>
    </row>
    <row r="59" spans="1:76" x14ac:dyDescent="0.25">
      <c r="BW59"/>
      <c r="BX59"/>
    </row>
    <row r="60" spans="1:76" x14ac:dyDescent="0.25">
      <c r="BW60"/>
      <c r="BX60"/>
    </row>
    <row r="61" spans="1:76" x14ac:dyDescent="0.25">
      <c r="BW61"/>
      <c r="BX61"/>
    </row>
    <row r="62" spans="1:76" x14ac:dyDescent="0.25">
      <c r="BW62"/>
      <c r="BX62"/>
    </row>
    <row r="63" spans="1:76" x14ac:dyDescent="0.25">
      <c r="BW63"/>
      <c r="BX63"/>
    </row>
    <row r="64" spans="1:76" x14ac:dyDescent="0.25">
      <c r="BW64"/>
      <c r="BX64"/>
    </row>
    <row r="65" spans="75:76" x14ac:dyDescent="0.25">
      <c r="BW65" s="88"/>
      <c r="BX65" s="88"/>
    </row>
    <row r="66" spans="75:76" x14ac:dyDescent="0.25">
      <c r="BW66" s="88"/>
      <c r="BX66" s="88"/>
    </row>
    <row r="67" spans="75:76" x14ac:dyDescent="0.25">
      <c r="BW67" s="88"/>
      <c r="BX67" s="88"/>
    </row>
    <row r="68" spans="75:76" x14ac:dyDescent="0.25">
      <c r="BW68" s="88"/>
      <c r="BX68" s="88"/>
    </row>
    <row r="69" spans="75:76" x14ac:dyDescent="0.25">
      <c r="BW69" s="88"/>
      <c r="BX69" s="88"/>
    </row>
    <row r="70" spans="75:76" x14ac:dyDescent="0.25">
      <c r="BW70" s="88"/>
      <c r="BX70" s="88"/>
    </row>
    <row r="71" spans="75:76" x14ac:dyDescent="0.25">
      <c r="BW71" s="88"/>
      <c r="BX71" s="88"/>
    </row>
    <row r="72" spans="75:76" x14ac:dyDescent="0.25">
      <c r="BW72" s="88"/>
      <c r="BX72" s="88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X72"/>
  <sheetViews>
    <sheetView tabSelected="1" topLeftCell="A28" zoomScale="87" zoomScaleNormal="87" workbookViewId="0">
      <pane xSplit="1" topLeftCell="BI1" activePane="topRight" state="frozen"/>
      <selection activeCell="BE5" sqref="BE5"/>
      <selection pane="topRight" activeCell="BW28" sqref="BW1:BX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5" max="76" width="29" style="86" customWidth="1"/>
  </cols>
  <sheetData>
    <row r="2" spans="1:76" x14ac:dyDescent="0.25">
      <c r="BW2" s="80"/>
      <c r="BX2" s="80"/>
    </row>
    <row r="3" spans="1:76" x14ac:dyDescent="0.25">
      <c r="BW3" s="81" t="s">
        <v>49</v>
      </c>
      <c r="BX3" s="81" t="s">
        <v>50</v>
      </c>
    </row>
    <row r="4" spans="1:76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51">
        <v>44256</v>
      </c>
      <c r="BU4" s="51">
        <v>44287</v>
      </c>
      <c r="BV4" s="51">
        <v>44317</v>
      </c>
      <c r="BW4" s="81"/>
      <c r="BX4" s="81"/>
    </row>
    <row r="5" spans="1:76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6">
        <v>1219.2307692307693</v>
      </c>
      <c r="BU5" s="77">
        <v>1206.9230769230801</v>
      </c>
      <c r="BV5" s="78">
        <v>1254.5454545454545</v>
      </c>
      <c r="BW5" s="82">
        <f>(BV5-BJ5)/BJ5*100</f>
        <v>5.2538942180759296</v>
      </c>
      <c r="BX5" s="82">
        <f>(BV5-BU5)/BU5*100</f>
        <v>3.9457674256906676</v>
      </c>
    </row>
    <row r="6" spans="1:76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6">
        <v>1210</v>
      </c>
      <c r="BU6" s="77">
        <v>1233.3333333333333</v>
      </c>
      <c r="BV6" s="78">
        <v>1250</v>
      </c>
      <c r="BW6" s="82">
        <f t="shared" ref="BW6:BW42" si="0">(BV6-BJ6)/BJ6*100</f>
        <v>6.8376068376068382</v>
      </c>
      <c r="BX6" s="82">
        <f t="shared" ref="BX6:BX42" si="1">(BV6-BU6)/BU6*100</f>
        <v>1.3513513513513575</v>
      </c>
    </row>
    <row r="7" spans="1:76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6">
        <v>1126.6666666666699</v>
      </c>
      <c r="BU7" s="77">
        <v>1158.3333333333301</v>
      </c>
      <c r="BV7" s="78">
        <v>1078.3333333333333</v>
      </c>
      <c r="BW7" s="82">
        <f t="shared" si="0"/>
        <v>-17.051282051282058</v>
      </c>
      <c r="BX7" s="82">
        <f t="shared" si="1"/>
        <v>-6.9064748201436297</v>
      </c>
    </row>
    <row r="8" spans="1:76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6">
        <v>1167.7272727272727</v>
      </c>
      <c r="BU8" s="77">
        <v>1185.4166666666667</v>
      </c>
      <c r="BV8" s="78">
        <v>1258.3333333333333</v>
      </c>
      <c r="BW8" s="82">
        <f t="shared" si="0"/>
        <v>4.6204839979158985</v>
      </c>
      <c r="BX8" s="82">
        <f t="shared" si="1"/>
        <v>6.1511423550087745</v>
      </c>
    </row>
    <row r="9" spans="1:76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6">
        <v>1168.3333333333333</v>
      </c>
      <c r="BU9" s="77">
        <v>1240</v>
      </c>
      <c r="BV9" s="79">
        <v>1311.2142857142901</v>
      </c>
      <c r="BW9" s="82">
        <f t="shared" si="0"/>
        <v>22.964765775019398</v>
      </c>
      <c r="BX9" s="82">
        <f t="shared" si="1"/>
        <v>5.7430875576040403</v>
      </c>
    </row>
    <row r="10" spans="1:76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6">
        <v>1255.5555555555557</v>
      </c>
      <c r="BU10" s="77">
        <v>1172.2222222222222</v>
      </c>
      <c r="BV10" s="78">
        <v>1090</v>
      </c>
      <c r="BW10" s="82">
        <f t="shared" si="0"/>
        <v>-8.4802686817800161</v>
      </c>
      <c r="BX10" s="82">
        <f t="shared" si="1"/>
        <v>-7.014218009478669</v>
      </c>
    </row>
    <row r="11" spans="1:76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6">
        <v>907.27272727272725</v>
      </c>
      <c r="BU11" s="77">
        <v>917.5</v>
      </c>
      <c r="BV11" s="78">
        <v>1027.5</v>
      </c>
      <c r="BW11" s="82">
        <f t="shared" si="0"/>
        <v>-0.92975206611569938</v>
      </c>
      <c r="BX11" s="82">
        <f t="shared" si="1"/>
        <v>11.989100817438691</v>
      </c>
    </row>
    <row r="12" spans="1:76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6">
        <v>1321.4285714285713</v>
      </c>
      <c r="BU12" s="77">
        <v>1156.25</v>
      </c>
      <c r="BV12" s="78">
        <v>1225</v>
      </c>
      <c r="BW12" s="82">
        <f t="shared" si="0"/>
        <v>-1.3801035077630797</v>
      </c>
      <c r="BX12" s="82">
        <f t="shared" si="1"/>
        <v>5.9459459459459465</v>
      </c>
    </row>
    <row r="13" spans="1:76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6">
        <v>1181.8181818181799</v>
      </c>
      <c r="BU13" s="77">
        <v>1094.4444444444443</v>
      </c>
      <c r="BV13" s="78">
        <v>1106</v>
      </c>
      <c r="BW13" s="82">
        <f t="shared" si="0"/>
        <v>-18.074074074074073</v>
      </c>
      <c r="BX13" s="82">
        <f t="shared" si="1"/>
        <v>1.055837563451786</v>
      </c>
    </row>
    <row r="14" spans="1:76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6">
        <v>1180.8333333333333</v>
      </c>
      <c r="BU14" s="77">
        <v>1281.1538461538462</v>
      </c>
      <c r="BV14" s="78">
        <v>1221.3333333333333</v>
      </c>
      <c r="BW14" s="82">
        <f t="shared" si="0"/>
        <v>2.6584260403790592</v>
      </c>
      <c r="BX14" s="82">
        <f t="shared" si="1"/>
        <v>-4.6692684879415678</v>
      </c>
    </row>
    <row r="15" spans="1:76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6">
        <v>958.95833333333337</v>
      </c>
      <c r="BU15" s="77">
        <v>1008.4615384615385</v>
      </c>
      <c r="BV15" s="78">
        <v>1050</v>
      </c>
      <c r="BW15" s="82">
        <f t="shared" si="0"/>
        <v>-3.7098791162979796</v>
      </c>
      <c r="BX15" s="82">
        <f t="shared" si="1"/>
        <v>4.1189931350114426</v>
      </c>
    </row>
    <row r="16" spans="1:76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6">
        <v>1231.25</v>
      </c>
      <c r="BU16" s="77">
        <v>1231.5</v>
      </c>
      <c r="BV16" s="78">
        <v>1351.6666666666699</v>
      </c>
      <c r="BW16" s="82">
        <f t="shared" si="0"/>
        <v>19.767932489451756</v>
      </c>
      <c r="BX16" s="82">
        <f t="shared" si="1"/>
        <v>9.7577480037896827</v>
      </c>
    </row>
    <row r="17" spans="1:76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6">
        <v>1265.4166666666667</v>
      </c>
      <c r="BU17" s="77">
        <v>1205.8333333333333</v>
      </c>
      <c r="BV17" s="78">
        <v>1226.6666666666667</v>
      </c>
      <c r="BW17" s="82">
        <f t="shared" si="0"/>
        <v>7.4766355140187049</v>
      </c>
      <c r="BX17" s="82">
        <f t="shared" si="1"/>
        <v>1.7277125086385754</v>
      </c>
    </row>
    <row r="18" spans="1:76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6">
        <v>1355.8823529411766</v>
      </c>
      <c r="BU18" s="77">
        <v>1281.25</v>
      </c>
      <c r="BV18" s="78">
        <v>1324.7058823529401</v>
      </c>
      <c r="BW18" s="82">
        <f t="shared" si="0"/>
        <v>-1.5734265734266628</v>
      </c>
      <c r="BX18" s="82">
        <f t="shared" si="1"/>
        <v>3.3916786226684938</v>
      </c>
    </row>
    <row r="19" spans="1:76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6">
        <v>1232.1428571428571</v>
      </c>
      <c r="BU19" s="77">
        <v>1160.9375</v>
      </c>
      <c r="BV19" s="78">
        <v>1293.3333333333301</v>
      </c>
      <c r="BW19" s="82">
        <f t="shared" si="0"/>
        <v>14.287177910967387</v>
      </c>
      <c r="BX19" s="82">
        <f t="shared" si="1"/>
        <v>11.404217137729642</v>
      </c>
    </row>
    <row r="20" spans="1:76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6">
        <v>1322.8571428571399</v>
      </c>
      <c r="BU20" s="77">
        <v>1250</v>
      </c>
      <c r="BV20" s="78">
        <v>1322.2222222222199</v>
      </c>
      <c r="BW20" s="82">
        <f t="shared" si="0"/>
        <v>1.1259825791372771</v>
      </c>
      <c r="BX20" s="82">
        <f t="shared" si="1"/>
        <v>5.7777777777775912</v>
      </c>
    </row>
    <row r="21" spans="1:76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6">
        <v>1197.7272727272727</v>
      </c>
      <c r="BU21" s="77">
        <v>1160.2272727272727</v>
      </c>
      <c r="BV21" s="78">
        <v>1238.0952380952381</v>
      </c>
      <c r="BW21" s="82">
        <f t="shared" si="0"/>
        <v>9.2087841848148688</v>
      </c>
      <c r="BX21" s="82">
        <f t="shared" si="1"/>
        <v>6.7114406977286478</v>
      </c>
    </row>
    <row r="22" spans="1:76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6">
        <v>1357.6923076923076</v>
      </c>
      <c r="BU22" s="77">
        <v>1422.2222222222222</v>
      </c>
      <c r="BV22" s="78">
        <v>1433.3333333333333</v>
      </c>
      <c r="BW22" s="82">
        <f t="shared" si="0"/>
        <v>12.734082397003748</v>
      </c>
      <c r="BX22" s="82">
        <f t="shared" si="1"/>
        <v>0.78124999999999822</v>
      </c>
    </row>
    <row r="23" spans="1:76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6">
        <v>1254.1666666666699</v>
      </c>
      <c r="BU23" s="77">
        <v>1295</v>
      </c>
      <c r="BV23" s="78">
        <v>1366.6666666666667</v>
      </c>
      <c r="BW23" s="82">
        <f t="shared" si="0"/>
        <v>5.2438577191052413</v>
      </c>
      <c r="BX23" s="82">
        <f t="shared" si="1"/>
        <v>5.5341055341055396</v>
      </c>
    </row>
    <row r="24" spans="1:76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6">
        <v>1440</v>
      </c>
      <c r="BU24" s="77">
        <v>1400</v>
      </c>
      <c r="BV24" s="78">
        <v>1380.55555555556</v>
      </c>
      <c r="BW24" s="82">
        <f t="shared" si="0"/>
        <v>6.9679849340869708</v>
      </c>
      <c r="BX24" s="82">
        <f t="shared" si="1"/>
        <v>-1.3888888888885731</v>
      </c>
    </row>
    <row r="25" spans="1:76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6">
        <v>1631.8181818181799</v>
      </c>
      <c r="BU25" s="77">
        <v>1572.72727272727</v>
      </c>
      <c r="BV25" s="78">
        <v>1446.1538461538501</v>
      </c>
      <c r="BW25" s="82">
        <f t="shared" si="0"/>
        <v>17.71019677996453</v>
      </c>
      <c r="BX25" s="82">
        <f t="shared" si="1"/>
        <v>-8.0480213428186254</v>
      </c>
    </row>
    <row r="26" spans="1:76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6">
        <v>1592.3076923076924</v>
      </c>
      <c r="BU26" s="77">
        <v>1570</v>
      </c>
      <c r="BV26" s="78">
        <v>1475</v>
      </c>
      <c r="BW26" s="82">
        <f t="shared" si="0"/>
        <v>8.8251986379110932</v>
      </c>
      <c r="BX26" s="82">
        <f t="shared" si="1"/>
        <v>-6.0509554140127388</v>
      </c>
    </row>
    <row r="27" spans="1:76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6">
        <v>1233.9285714285713</v>
      </c>
      <c r="BU27" s="77">
        <v>1321.9230769230769</v>
      </c>
      <c r="BV27" s="78">
        <v>1395</v>
      </c>
      <c r="BW27" s="82">
        <f t="shared" si="0"/>
        <v>11.644657863145259</v>
      </c>
      <c r="BX27" s="82">
        <f t="shared" si="1"/>
        <v>5.5280768111725358</v>
      </c>
    </row>
    <row r="28" spans="1:76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6">
        <v>1355.5555555555557</v>
      </c>
      <c r="BU28" s="77">
        <v>1295.8333333333333</v>
      </c>
      <c r="BV28" s="78">
        <v>1325.3571428571399</v>
      </c>
      <c r="BW28" s="82">
        <f t="shared" si="0"/>
        <v>12.318401937045758</v>
      </c>
      <c r="BX28" s="82">
        <f t="shared" si="1"/>
        <v>2.2783647220944059</v>
      </c>
    </row>
    <row r="29" spans="1:76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6">
        <v>1283</v>
      </c>
      <c r="BU29" s="77">
        <v>1253.5714285714287</v>
      </c>
      <c r="BV29" s="78">
        <v>1250</v>
      </c>
      <c r="BW29" s="82">
        <f t="shared" si="0"/>
        <v>0.63559322033936505</v>
      </c>
      <c r="BX29" s="82">
        <f t="shared" si="1"/>
        <v>-0.28490028490029262</v>
      </c>
    </row>
    <row r="30" spans="1:76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6">
        <v>1340.38461538462</v>
      </c>
      <c r="BU30" s="77">
        <v>1269.6428571428571</v>
      </c>
      <c r="BV30" s="78">
        <v>1355.5</v>
      </c>
      <c r="BW30" s="82">
        <f t="shared" si="0"/>
        <v>7.7575356078171511</v>
      </c>
      <c r="BX30" s="82">
        <f t="shared" si="1"/>
        <v>6.7623066104078786</v>
      </c>
    </row>
    <row r="31" spans="1:76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6">
        <v>1300</v>
      </c>
      <c r="BU31" s="77">
        <v>1340</v>
      </c>
      <c r="BV31" s="78">
        <v>1447.5</v>
      </c>
      <c r="BW31" s="82">
        <f t="shared" si="0"/>
        <v>25.924314919530229</v>
      </c>
      <c r="BX31" s="82">
        <f t="shared" si="1"/>
        <v>8.0223880597014929</v>
      </c>
    </row>
    <row r="32" spans="1:76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6">
        <v>1128.3333333333333</v>
      </c>
      <c r="BU32" s="77">
        <v>1110.1125</v>
      </c>
      <c r="BV32" s="78">
        <v>1227.2222222222199</v>
      </c>
      <c r="BW32" s="82">
        <f t="shared" si="0"/>
        <v>6.406551059730349</v>
      </c>
      <c r="BX32" s="82">
        <f t="shared" si="1"/>
        <v>10.549356233915026</v>
      </c>
    </row>
    <row r="33" spans="1:76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6">
        <v>1288.6666666666667</v>
      </c>
      <c r="BU33" s="77">
        <v>1274.090909090909</v>
      </c>
      <c r="BV33" s="78">
        <v>1197.5</v>
      </c>
      <c r="BW33" s="82">
        <f t="shared" si="0"/>
        <v>0.72791976706567751</v>
      </c>
      <c r="BX33" s="82">
        <f t="shared" si="1"/>
        <v>-6.0114163396360984</v>
      </c>
    </row>
    <row r="34" spans="1:76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6">
        <v>1100.5263157894738</v>
      </c>
      <c r="BU34" s="77">
        <v>1114.2777777777778</v>
      </c>
      <c r="BV34" s="78">
        <v>1148.3333333333333</v>
      </c>
      <c r="BW34" s="82">
        <f t="shared" si="0"/>
        <v>10.189627598811967</v>
      </c>
      <c r="BX34" s="82">
        <f t="shared" si="1"/>
        <v>3.0562895747120589</v>
      </c>
    </row>
    <row r="35" spans="1:76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6">
        <v>1129.7222222222222</v>
      </c>
      <c r="BU35" s="77">
        <v>1091.6666666666667</v>
      </c>
      <c r="BV35" s="78">
        <v>1167.6666666666667</v>
      </c>
      <c r="BW35" s="82">
        <f t="shared" si="0"/>
        <v>5.6208839165278111</v>
      </c>
      <c r="BX35" s="82">
        <f t="shared" si="1"/>
        <v>6.9618320610687014</v>
      </c>
    </row>
    <row r="36" spans="1:76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6">
        <v>1405.5555555555557</v>
      </c>
      <c r="BU36" s="77">
        <v>1350</v>
      </c>
      <c r="BV36" s="78">
        <v>1490</v>
      </c>
      <c r="BW36" s="82">
        <f t="shared" si="0"/>
        <v>15.248618784530649</v>
      </c>
      <c r="BX36" s="82">
        <f t="shared" si="1"/>
        <v>10.37037037037037</v>
      </c>
    </row>
    <row r="37" spans="1:76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6">
        <v>987.22222222222194</v>
      </c>
      <c r="BU37" s="77">
        <v>1062.5</v>
      </c>
      <c r="BV37" s="78">
        <v>1129.1666666666599</v>
      </c>
      <c r="BW37" s="82">
        <f t="shared" si="0"/>
        <v>0.25311526479727742</v>
      </c>
      <c r="BX37" s="82">
        <f t="shared" si="1"/>
        <v>6.2745098039209344</v>
      </c>
    </row>
    <row r="38" spans="1:76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6">
        <v>1120</v>
      </c>
      <c r="BU38" s="77">
        <v>1142.5</v>
      </c>
      <c r="BV38" s="78">
        <v>1285.7142857142901</v>
      </c>
      <c r="BW38" s="82">
        <f t="shared" si="0"/>
        <v>2.8571428571432076</v>
      </c>
      <c r="BX38" s="82">
        <f t="shared" si="1"/>
        <v>12.53516723976281</v>
      </c>
    </row>
    <row r="39" spans="1:76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6">
        <v>1185.7142857142858</v>
      </c>
      <c r="BU39" s="77">
        <v>1208.8888888888889</v>
      </c>
      <c r="BV39" s="78">
        <v>1183</v>
      </c>
      <c r="BW39" s="82">
        <f t="shared" si="0"/>
        <v>-9.5796178343946803</v>
      </c>
      <c r="BX39" s="82">
        <f t="shared" si="1"/>
        <v>-2.1415441176470611</v>
      </c>
    </row>
    <row r="40" spans="1:76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6">
        <v>1080</v>
      </c>
      <c r="BU40" s="77">
        <v>1080</v>
      </c>
      <c r="BV40" s="78">
        <v>1200</v>
      </c>
      <c r="BW40" s="82">
        <f t="shared" si="0"/>
        <v>2.1276595744680851</v>
      </c>
      <c r="BX40" s="82">
        <f t="shared" si="1"/>
        <v>11.111111111111111</v>
      </c>
    </row>
    <row r="41" spans="1:76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6">
        <v>1246.1538461538501</v>
      </c>
      <c r="BU41" s="77">
        <v>1246.1538461538501</v>
      </c>
      <c r="BV41" s="78">
        <v>1346.1538461538462</v>
      </c>
      <c r="BW41" s="82">
        <f t="shared" si="0"/>
        <v>4.6233559186927033</v>
      </c>
      <c r="BX41" s="82">
        <f t="shared" si="1"/>
        <v>8.0246913580243557</v>
      </c>
    </row>
    <row r="42" spans="1:76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14">
        <f t="shared" ref="BT42:BV42" si="12">AVERAGE(BT5:BT41)</f>
        <v>1236.8607858255691</v>
      </c>
      <c r="BU42" s="14">
        <f t="shared" si="12"/>
        <v>1226.0783066783069</v>
      </c>
      <c r="BV42" s="14">
        <f t="shared" si="12"/>
        <v>1266.993873376226</v>
      </c>
      <c r="BW42" s="83">
        <f t="shared" si="0"/>
        <v>4.9382512497807598</v>
      </c>
      <c r="BX42" s="83">
        <f t="shared" si="1"/>
        <v>3.3371087698931388</v>
      </c>
    </row>
    <row r="43" spans="1:76" x14ac:dyDescent="0.25">
      <c r="A43" s="11" t="s">
        <v>44</v>
      </c>
      <c r="D43" s="15"/>
      <c r="E43" s="14">
        <f t="shared" ref="E43:AU43" si="13">E42/D42*100-100</f>
        <v>6.1146581746067028</v>
      </c>
      <c r="F43" s="14">
        <f t="shared" si="13"/>
        <v>14.075220535977053</v>
      </c>
      <c r="G43" s="14">
        <f t="shared" si="13"/>
        <v>-7.6798537077361857</v>
      </c>
      <c r="H43" s="14">
        <f t="shared" si="13"/>
        <v>1.9256342410588303</v>
      </c>
      <c r="I43" s="14">
        <f t="shared" si="13"/>
        <v>11.001193587627128</v>
      </c>
      <c r="J43" s="14">
        <f t="shared" si="13"/>
        <v>-12.219063838404338</v>
      </c>
      <c r="K43" s="14">
        <f t="shared" si="13"/>
        <v>5.6397868709871659</v>
      </c>
      <c r="L43" s="14">
        <f t="shared" si="13"/>
        <v>1.5201810614093603</v>
      </c>
      <c r="M43" s="14">
        <f t="shared" si="13"/>
        <v>-11.589572726145434</v>
      </c>
      <c r="N43" s="14">
        <f t="shared" si="13"/>
        <v>5.9964254123891578</v>
      </c>
      <c r="O43" s="14">
        <f t="shared" si="13"/>
        <v>1.3855057918391793</v>
      </c>
      <c r="P43" s="14">
        <f t="shared" si="13"/>
        <v>40.204211194217123</v>
      </c>
      <c r="Q43" s="14">
        <f t="shared" si="13"/>
        <v>4.3013494771006151</v>
      </c>
      <c r="R43" s="14">
        <f t="shared" si="13"/>
        <v>9.8997440165187669</v>
      </c>
      <c r="S43" s="14">
        <f t="shared" si="13"/>
        <v>-17.922740367098214</v>
      </c>
      <c r="T43" s="14">
        <f t="shared" si="13"/>
        <v>-14.544215738929282</v>
      </c>
      <c r="U43" s="14">
        <f t="shared" si="13"/>
        <v>26.471686069603976</v>
      </c>
      <c r="V43" s="14">
        <f t="shared" si="13"/>
        <v>38.916809585118301</v>
      </c>
      <c r="W43" s="14">
        <f t="shared" si="13"/>
        <v>-4.7659887004221986</v>
      </c>
      <c r="X43" s="14">
        <f t="shared" si="13"/>
        <v>-14.149884803789377</v>
      </c>
      <c r="Y43" s="14">
        <f t="shared" si="13"/>
        <v>-1.6766764959471061</v>
      </c>
      <c r="Z43" s="14">
        <f t="shared" si="13"/>
        <v>-10.095076443298041</v>
      </c>
      <c r="AA43" s="14">
        <f t="shared" si="13"/>
        <v>-4.0161244422701117</v>
      </c>
      <c r="AB43" s="14">
        <f t="shared" si="13"/>
        <v>-1.2228479007103061</v>
      </c>
      <c r="AC43" s="14">
        <f t="shared" si="13"/>
        <v>-0.48906296827139784</v>
      </c>
      <c r="AD43" s="14">
        <f t="shared" si="13"/>
        <v>-0.44762544757185196</v>
      </c>
      <c r="AE43" s="14">
        <f t="shared" si="13"/>
        <v>6.3060989748842502</v>
      </c>
      <c r="AF43" s="14">
        <f t="shared" si="13"/>
        <v>3.2285682312159167</v>
      </c>
      <c r="AG43" s="14">
        <f t="shared" si="13"/>
        <v>-0.45946781091559785</v>
      </c>
      <c r="AH43" s="14">
        <f t="shared" si="13"/>
        <v>-3.6481925824806751</v>
      </c>
      <c r="AI43" s="14">
        <f t="shared" si="13"/>
        <v>0.53705258521688393</v>
      </c>
      <c r="AJ43" s="14">
        <f t="shared" si="13"/>
        <v>-8.4503054327759202</v>
      </c>
      <c r="AK43" s="14">
        <f t="shared" si="13"/>
        <v>3.4515187485872474</v>
      </c>
      <c r="AL43" s="14">
        <f t="shared" si="13"/>
        <v>0.8041301953545883</v>
      </c>
      <c r="AM43" s="14">
        <f t="shared" si="13"/>
        <v>2.0963634414594026</v>
      </c>
      <c r="AN43" s="14">
        <f t="shared" si="13"/>
        <v>-0.40866912685214629</v>
      </c>
      <c r="AO43" s="14">
        <f t="shared" si="13"/>
        <v>8.4039973126755996</v>
      </c>
      <c r="AP43" s="14">
        <f t="shared" si="13"/>
        <v>3.9478575980291311</v>
      </c>
      <c r="AQ43" s="14">
        <f t="shared" si="13"/>
        <v>4.0632295067568123</v>
      </c>
      <c r="AR43" s="14">
        <f t="shared" si="13"/>
        <v>-2.3562516855424462</v>
      </c>
      <c r="AS43" s="14">
        <f t="shared" si="13"/>
        <v>0.97841898960035678</v>
      </c>
      <c r="AT43" s="14">
        <f t="shared" si="13"/>
        <v>2.7101580870733386</v>
      </c>
      <c r="AU43" s="14">
        <f t="shared" si="13"/>
        <v>1.8500064214505869</v>
      </c>
      <c r="AV43" s="14">
        <f t="shared" ref="AV43" si="14">AV42/AU42*100-100</f>
        <v>-1.5572610371788755</v>
      </c>
      <c r="AW43" s="14">
        <f t="shared" ref="AW43:AX43" si="15">AW42/AV42*100-100</f>
        <v>1.7724406569767268</v>
      </c>
      <c r="AX43" s="14">
        <f t="shared" si="15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6">BA42/AZ42*100-100</f>
        <v>-6.1040496738911543E-2</v>
      </c>
      <c r="BB43" s="14">
        <f t="shared" si="16"/>
        <v>0.56428927000324336</v>
      </c>
      <c r="BC43" s="14">
        <f t="shared" si="16"/>
        <v>-0.61056144188937367</v>
      </c>
      <c r="BD43" s="14">
        <f t="shared" si="16"/>
        <v>4.3769288329187361E-2</v>
      </c>
      <c r="BE43" s="14">
        <f t="shared" ref="BE43" si="17">BE42/BD42*100-100</f>
        <v>0.19666852976114058</v>
      </c>
      <c r="BF43" s="14">
        <f t="shared" ref="BF43" si="18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9">BI42/BH42*100-100</f>
        <v>-0.89856195678315487</v>
      </c>
      <c r="BJ43" s="14">
        <f t="shared" ref="BJ43:BN43" si="20">BJ42/BI42*100-100</f>
        <v>0.25235946619204697</v>
      </c>
      <c r="BK43" s="14">
        <f t="shared" si="20"/>
        <v>-0.44186930115689904</v>
      </c>
      <c r="BL43" s="14">
        <f t="shared" si="20"/>
        <v>0.4485566609798326</v>
      </c>
      <c r="BM43" s="14">
        <f t="shared" si="20"/>
        <v>0.91558177495565474</v>
      </c>
      <c r="BN43" s="14">
        <f t="shared" si="20"/>
        <v>0.91719529706624314</v>
      </c>
      <c r="BO43" s="14">
        <f t="shared" ref="BO43:BS43" si="21">BO42/BN42*100-100</f>
        <v>0.27144279800151594</v>
      </c>
      <c r="BP43" s="14">
        <f t="shared" si="21"/>
        <v>-1.1759514107210265</v>
      </c>
      <c r="BQ43" s="14">
        <f t="shared" si="21"/>
        <v>-3.5210198366788461</v>
      </c>
      <c r="BR43" s="14">
        <f t="shared" si="21"/>
        <v>1.3212473043078887</v>
      </c>
      <c r="BS43" s="14">
        <f t="shared" si="21"/>
        <v>1.9403420792386754</v>
      </c>
      <c r="BT43" s="14">
        <f>BT42/BS42*100-100</f>
        <v>1.8631423413807653</v>
      </c>
      <c r="BU43" s="14">
        <f t="shared" ref="BU43:BV43" si="22">BU42/BT42*100-100</f>
        <v>-0.87176174318318544</v>
      </c>
      <c r="BV43" s="14">
        <f t="shared" si="22"/>
        <v>3.337108769893149</v>
      </c>
      <c r="BW43" s="84"/>
      <c r="BX43" s="84"/>
    </row>
    <row r="44" spans="1:76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3">P42/D42*100-100</f>
        <v>58.557211498363387</v>
      </c>
      <c r="Q44" s="14">
        <f t="shared" si="23"/>
        <v>55.84775386444062</v>
      </c>
      <c r="R44" s="14">
        <f t="shared" si="23"/>
        <v>50.143284183699905</v>
      </c>
      <c r="S44" s="14">
        <f t="shared" si="23"/>
        <v>33.484941402381196</v>
      </c>
      <c r="T44" s="14">
        <f t="shared" si="23"/>
        <v>11.915519972191973</v>
      </c>
      <c r="U44" s="14">
        <f t="shared" si="23"/>
        <v>27.513444232164247</v>
      </c>
      <c r="V44" s="14">
        <f t="shared" si="23"/>
        <v>101.79507791228102</v>
      </c>
      <c r="W44" s="14">
        <f t="shared" si="23"/>
        <v>81.917772643436706</v>
      </c>
      <c r="X44" s="14">
        <f t="shared" si="23"/>
        <v>53.838001217019126</v>
      </c>
      <c r="Y44" s="14">
        <f t="shared" si="23"/>
        <v>71.086873203597719</v>
      </c>
      <c r="Z44" s="14">
        <f t="shared" si="23"/>
        <v>45.113877162189425</v>
      </c>
      <c r="AA44" s="14">
        <f t="shared" si="23"/>
        <v>37.382481040563533</v>
      </c>
      <c r="AB44" s="14">
        <f t="shared" si="23"/>
        <v>-3.2108229137039785</v>
      </c>
      <c r="AC44" s="14">
        <f t="shared" si="23"/>
        <v>-7.6562119792913279</v>
      </c>
      <c r="AD44" s="14">
        <f t="shared" si="23"/>
        <v>-16.350638894610768</v>
      </c>
      <c r="AE44" s="14">
        <f t="shared" si="23"/>
        <v>8.3422777591210604</v>
      </c>
      <c r="AF44" s="14">
        <f t="shared" si="23"/>
        <v>30.874911612947898</v>
      </c>
      <c r="AG44" s="14">
        <f t="shared" si="23"/>
        <v>3.0061253787869759</v>
      </c>
      <c r="AH44" s="14">
        <f t="shared" si="23"/>
        <v>-28.555612636349039</v>
      </c>
      <c r="AI44" s="14">
        <f t="shared" si="23"/>
        <v>-24.577280414000327</v>
      </c>
      <c r="AJ44" s="14">
        <f t="shared" si="23"/>
        <v>-19.569974650046348</v>
      </c>
      <c r="AK44" s="14">
        <f t="shared" si="23"/>
        <v>-15.375030268407258</v>
      </c>
      <c r="AL44" s="14">
        <f t="shared" si="23"/>
        <v>-5.1159143556659501</v>
      </c>
      <c r="AM44" s="14">
        <f t="shared" si="23"/>
        <v>0.92653621730465829</v>
      </c>
      <c r="AN44" s="14">
        <f t="shared" si="23"/>
        <v>1.7584314659605269</v>
      </c>
      <c r="AO44" s="14">
        <f t="shared" si="23"/>
        <v>10.852345081032453</v>
      </c>
      <c r="AP44" s="14">
        <f t="shared" si="23"/>
        <v>15.746749715370782</v>
      </c>
      <c r="AQ44" s="14">
        <f t="shared" si="23"/>
        <v>13.304699320567678</v>
      </c>
      <c r="AR44" s="14">
        <f t="shared" si="23"/>
        <v>7.1747456433019181</v>
      </c>
      <c r="AS44" s="14">
        <f t="shared" si="23"/>
        <v>8.7229104834941182</v>
      </c>
      <c r="AT44" s="14">
        <f t="shared" si="23"/>
        <v>15.897642428822294</v>
      </c>
      <c r="AU44" s="14">
        <f t="shared" si="23"/>
        <v>17.411196390516025</v>
      </c>
      <c r="AV44" s="14">
        <f t="shared" ref="AV44" si="24">AV42/AJ42*100-100</f>
        <v>26.251428934008686</v>
      </c>
      <c r="AW44" s="14">
        <f t="shared" ref="AW44:AX44" si="25">AW42/AK42*100-100</f>
        <v>24.202295089267437</v>
      </c>
      <c r="AX44" s="14">
        <f t="shared" si="25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6">BA42/AO42*100-100</f>
        <v>11.639606133078217</v>
      </c>
      <c r="BB44" s="14">
        <f t="shared" si="26"/>
        <v>8.0056665388067643</v>
      </c>
      <c r="BC44" s="14">
        <f t="shared" si="26"/>
        <v>3.1548089490103877</v>
      </c>
      <c r="BD44" s="14">
        <f t="shared" si="26"/>
        <v>5.6902882736676617</v>
      </c>
      <c r="BE44" s="14">
        <f t="shared" ref="BE44" si="27">BE42/AS42*100-100</f>
        <v>4.8720596631861781</v>
      </c>
      <c r="BF44" s="14">
        <f t="shared" ref="BF44" si="28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9">BI42/AW42*100-100</f>
        <v>-0.63228997237897033</v>
      </c>
      <c r="BJ44" s="14">
        <f t="shared" ref="BJ44:BN44" si="30">BJ42/AX42*100-100</f>
        <v>-0.26325470859434574</v>
      </c>
      <c r="BK44" s="14">
        <f t="shared" si="30"/>
        <v>-1.1917119862176548</v>
      </c>
      <c r="BL44" s="14">
        <f t="shared" si="30"/>
        <v>-0.31012879558568329</v>
      </c>
      <c r="BM44" s="14">
        <f t="shared" si="30"/>
        <v>0.66405933849648591</v>
      </c>
      <c r="BN44" s="14">
        <f t="shared" si="30"/>
        <v>1.017315484460994</v>
      </c>
      <c r="BO44" s="14">
        <f t="shared" ref="BO44:BS44" si="31">BO42/BC42*100-100</f>
        <v>1.9137658704604803</v>
      </c>
      <c r="BP44" s="14">
        <f t="shared" si="31"/>
        <v>0.67124641487995973</v>
      </c>
      <c r="BQ44" s="14">
        <f t="shared" si="31"/>
        <v>-3.0640506476211442</v>
      </c>
      <c r="BR44" s="14">
        <f t="shared" si="31"/>
        <v>-2.2134653921646645</v>
      </c>
      <c r="BS44" s="14">
        <f t="shared" si="31"/>
        <v>-0.75741942146056829</v>
      </c>
      <c r="BT44" s="14">
        <f>BT42/BH42*100-100</f>
        <v>1.7781816353301707</v>
      </c>
      <c r="BU44" s="14">
        <f t="shared" ref="BU44:BV44" si="32">BU42/BI42*100-100</f>
        <v>1.8057057264180685</v>
      </c>
      <c r="BV44" s="14">
        <f t="shared" si="32"/>
        <v>4.9382512497807625</v>
      </c>
      <c r="BW44" s="85"/>
      <c r="BX44" s="85"/>
    </row>
    <row r="46" spans="1:76" ht="15" customHeight="1" x14ac:dyDescent="0.25">
      <c r="A46" s="12" t="s">
        <v>47</v>
      </c>
      <c r="BW46" s="87"/>
      <c r="BX46" s="87"/>
    </row>
    <row r="47" spans="1:76" ht="15" customHeight="1" x14ac:dyDescent="0.25">
      <c r="A47" s="4" t="s">
        <v>36</v>
      </c>
      <c r="B47" s="64">
        <v>1490</v>
      </c>
      <c r="C47" s="4"/>
      <c r="F47" s="4"/>
      <c r="G47" s="4"/>
      <c r="H47" s="22"/>
      <c r="I47" s="29"/>
      <c r="BW47"/>
      <c r="BX47"/>
    </row>
    <row r="48" spans="1:76" ht="15" customHeight="1" x14ac:dyDescent="0.25">
      <c r="A48" s="4" t="s">
        <v>27</v>
      </c>
      <c r="B48" s="64">
        <v>1475</v>
      </c>
      <c r="C48" s="4"/>
      <c r="F48" s="4"/>
      <c r="G48" s="4"/>
      <c r="H48" s="3"/>
      <c r="I48" s="29"/>
      <c r="BW48"/>
      <c r="BX48"/>
    </row>
    <row r="49" spans="1:76" ht="15" customHeight="1" x14ac:dyDescent="0.25">
      <c r="A49" s="4" t="s">
        <v>32</v>
      </c>
      <c r="B49" s="64">
        <v>1447.5</v>
      </c>
      <c r="C49" s="4"/>
      <c r="F49" s="4"/>
      <c r="G49" s="4"/>
      <c r="H49" s="22"/>
      <c r="I49" s="29"/>
      <c r="BW49"/>
      <c r="BX49"/>
    </row>
    <row r="50" spans="1:76" ht="15" customHeight="1" x14ac:dyDescent="0.25">
      <c r="A50" s="74"/>
      <c r="BW50"/>
      <c r="BX50"/>
    </row>
    <row r="51" spans="1:76" ht="15" customHeight="1" x14ac:dyDescent="0.25">
      <c r="A51" s="12" t="s">
        <v>48</v>
      </c>
      <c r="BW51"/>
      <c r="BX51"/>
    </row>
    <row r="52" spans="1:76" x14ac:dyDescent="0.25">
      <c r="A52" s="4" t="s">
        <v>8</v>
      </c>
      <c r="B52" s="64">
        <v>1078.33</v>
      </c>
      <c r="C52" s="4"/>
      <c r="H52" s="4"/>
      <c r="I52" s="29"/>
      <c r="BW52"/>
      <c r="BX52"/>
    </row>
    <row r="53" spans="1:76" x14ac:dyDescent="0.25">
      <c r="A53" s="4" t="s">
        <v>16</v>
      </c>
      <c r="B53" s="64">
        <v>1050</v>
      </c>
      <c r="C53" s="4"/>
      <c r="H53" s="4"/>
      <c r="I53" s="29"/>
      <c r="BW53"/>
      <c r="BX53"/>
    </row>
    <row r="54" spans="1:76" x14ac:dyDescent="0.25">
      <c r="A54" s="4" t="s">
        <v>12</v>
      </c>
      <c r="B54" s="64">
        <v>1027.5</v>
      </c>
      <c r="C54" s="4"/>
      <c r="H54" s="4"/>
      <c r="I54" s="29"/>
      <c r="BW54"/>
      <c r="BX54"/>
    </row>
    <row r="55" spans="1:76" x14ac:dyDescent="0.25">
      <c r="BW55"/>
      <c r="BX55"/>
    </row>
    <row r="56" spans="1:76" x14ac:dyDescent="0.25">
      <c r="D56" s="4"/>
      <c r="BW56"/>
      <c r="BX56"/>
    </row>
    <row r="57" spans="1:76" x14ac:dyDescent="0.25">
      <c r="BW57"/>
      <c r="BX57"/>
    </row>
    <row r="58" spans="1:76" x14ac:dyDescent="0.25">
      <c r="BW58"/>
      <c r="BX58"/>
    </row>
    <row r="59" spans="1:76" x14ac:dyDescent="0.25">
      <c r="BW59"/>
      <c r="BX59"/>
    </row>
    <row r="60" spans="1:76" x14ac:dyDescent="0.25">
      <c r="BW60"/>
      <c r="BX60"/>
    </row>
    <row r="61" spans="1:76" x14ac:dyDescent="0.25">
      <c r="BW61"/>
      <c r="BX61"/>
    </row>
    <row r="62" spans="1:76" x14ac:dyDescent="0.25">
      <c r="BW62"/>
      <c r="BX62"/>
    </row>
    <row r="63" spans="1:76" x14ac:dyDescent="0.25">
      <c r="BW63"/>
      <c r="BX63"/>
    </row>
    <row r="64" spans="1:76" x14ac:dyDescent="0.25">
      <c r="BW64"/>
      <c r="BX64"/>
    </row>
    <row r="65" spans="75:76" x14ac:dyDescent="0.25">
      <c r="BW65" s="88"/>
      <c r="BX65" s="88"/>
    </row>
    <row r="66" spans="75:76" x14ac:dyDescent="0.25">
      <c r="BW66" s="88"/>
      <c r="BX66" s="88"/>
    </row>
    <row r="67" spans="75:76" x14ac:dyDescent="0.25">
      <c r="BW67" s="88"/>
      <c r="BX67" s="88"/>
    </row>
    <row r="68" spans="75:76" x14ac:dyDescent="0.25">
      <c r="BW68" s="88"/>
      <c r="BX68" s="88"/>
    </row>
    <row r="69" spans="75:76" x14ac:dyDescent="0.25">
      <c r="BW69" s="88"/>
      <c r="BX69" s="88"/>
    </row>
    <row r="70" spans="75:76" x14ac:dyDescent="0.25">
      <c r="BW70" s="88"/>
      <c r="BX70" s="88"/>
    </row>
    <row r="71" spans="75:76" x14ac:dyDescent="0.25">
      <c r="BW71" s="88"/>
      <c r="BX71" s="88"/>
    </row>
    <row r="72" spans="75:76" x14ac:dyDescent="0.25">
      <c r="BW72" s="88"/>
      <c r="BX72" s="88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2021-06-15T13:35:35Z</dcterms:modified>
</cp:coreProperties>
</file>